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terdev\Excel\ca\"/>
    </mc:Choice>
  </mc:AlternateContent>
  <bookViews>
    <workbookView xWindow="480" yWindow="105" windowWidth="16275" windowHeight="9525"/>
  </bookViews>
  <sheets>
    <sheet name="25 servings" sheetId="4" r:id="rId1"/>
    <sheet name="some calcuations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P11" i="4" l="1"/>
  <c r="R12" i="4"/>
  <c r="R11" i="4"/>
  <c r="D19" i="4" l="1"/>
  <c r="E19" i="4" s="1"/>
  <c r="D18" i="4"/>
  <c r="E18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J18" i="4" l="1"/>
  <c r="L18" i="4" s="1"/>
  <c r="K18" i="4"/>
  <c r="N18" i="4"/>
  <c r="O18" i="4"/>
  <c r="J19" i="4"/>
  <c r="K19" i="4"/>
  <c r="N19" i="4"/>
  <c r="O19" i="4"/>
  <c r="D8" i="1"/>
  <c r="F8" i="1" s="1"/>
  <c r="D7" i="1"/>
  <c r="F7" i="1" s="1"/>
  <c r="D6" i="1"/>
  <c r="F6" i="1" s="1"/>
  <c r="F5" i="1"/>
  <c r="D5" i="1"/>
  <c r="K12" i="4"/>
  <c r="J6" i="4"/>
  <c r="L6" i="4" s="1"/>
  <c r="K17" i="4"/>
  <c r="J17" i="4"/>
  <c r="N17" i="4" s="1"/>
  <c r="K16" i="4"/>
  <c r="J16" i="4"/>
  <c r="N16" i="4" s="1"/>
  <c r="O15" i="4"/>
  <c r="N15" i="4"/>
  <c r="J15" i="4"/>
  <c r="L15" i="4" s="1"/>
  <c r="O14" i="4"/>
  <c r="N14" i="4"/>
  <c r="K14" i="4"/>
  <c r="J14" i="4"/>
  <c r="L14" i="4" s="1"/>
  <c r="O13" i="4"/>
  <c r="N13" i="4"/>
  <c r="K13" i="4"/>
  <c r="J13" i="4"/>
  <c r="L13" i="4" s="1"/>
  <c r="O12" i="4"/>
  <c r="N12" i="4"/>
  <c r="J12" i="4"/>
  <c r="L12" i="4" s="1"/>
  <c r="O11" i="4"/>
  <c r="N11" i="4"/>
  <c r="K11" i="4"/>
  <c r="J11" i="4"/>
  <c r="L11" i="4" s="1"/>
  <c r="O10" i="4"/>
  <c r="N10" i="4"/>
  <c r="K10" i="4"/>
  <c r="J10" i="4"/>
  <c r="L10" i="4" s="1"/>
  <c r="O9" i="4"/>
  <c r="N9" i="4"/>
  <c r="K9" i="4"/>
  <c r="J9" i="4"/>
  <c r="L9" i="4" s="1"/>
  <c r="O8" i="4"/>
  <c r="N8" i="4"/>
  <c r="K8" i="4"/>
  <c r="J8" i="4"/>
  <c r="L8" i="4" s="1"/>
  <c r="O7" i="4"/>
  <c r="N7" i="4"/>
  <c r="K7" i="4"/>
  <c r="J7" i="4"/>
  <c r="L7" i="4" s="1"/>
  <c r="O6" i="4"/>
  <c r="N6" i="4"/>
  <c r="K6" i="4"/>
  <c r="L19" i="4" l="1"/>
</calcChain>
</file>

<file path=xl/sharedStrings.xml><?xml version="1.0" encoding="utf-8"?>
<sst xmlns="http://schemas.openxmlformats.org/spreadsheetml/2006/main" count="121" uniqueCount="83">
  <si>
    <t>Use decimals for part of a number</t>
  </si>
  <si>
    <t>Do not touch yellow cells w formulas</t>
  </si>
  <si>
    <t>Weight</t>
  </si>
  <si>
    <t>lb. or oz.</t>
  </si>
  <si>
    <t>Measure</t>
  </si>
  <si>
    <t>Cup, Quart, Tbsp. , Tsp.</t>
  </si>
  <si>
    <t>Food Item as Purchased</t>
  </si>
  <si>
    <t>Serving Description</t>
  </si>
  <si>
    <t>Recipe suggestions</t>
  </si>
  <si>
    <t>Chicken - Boneless, skinless, fresh or frozen, tenders, tenderloins, or breast pieces</t>
  </si>
  <si>
    <t>1.5 ounces of cooked chicken (for 3 to 5 year olds)</t>
  </si>
  <si>
    <t>oz</t>
  </si>
  <si>
    <t>lbs.</t>
  </si>
  <si>
    <t>/16= lbs.</t>
  </si>
  <si>
    <t>Beef-Ground, fresh or frozen, no more than 20% fat</t>
  </si>
  <si>
    <t>1.5 ounces, of cooked, drained ground beef (for 3-5 year old)</t>
  </si>
  <si>
    <t xml:space="preserve">Chicken Stir Fry,  Baked Chicken, Chicken Casseroles </t>
  </si>
  <si>
    <t>Hamburgers,         Meat sauce,        Meat Loaf,          Tacos</t>
  </si>
  <si>
    <t>Beef-stew meat, fresh or frozen, boneless and fat removed</t>
  </si>
  <si>
    <t>1.5 ounces of cooked  (for 3 to 5 year old)</t>
  </si>
  <si>
    <t>weight</t>
  </si>
  <si>
    <t>oz.</t>
  </si>
  <si>
    <t>For cooked</t>
  </si>
  <si>
    <t>Beef Stew,             Beef Stroganoff</t>
  </si>
  <si>
    <t>Turkey - Ground, fresh or frozen</t>
  </si>
  <si>
    <t>1.5 ounces of cooked, drained turkey  (for 3 to 5 year old)</t>
  </si>
  <si>
    <t>1.5 ounces of cooked, lean meat  (for 3 to 5 year old)</t>
  </si>
  <si>
    <t>Turkey Burgers        Turkey Meat Sauce  Turkey Soup</t>
  </si>
  <si>
    <t>Pork Loin Chops -- Boneless, fat removed, fresh or frozen</t>
  </si>
  <si>
    <t>1.5 ounces of cooked lean pork (for 3 to 5 year old)</t>
  </si>
  <si>
    <t xml:space="preserve">Pork Stir Fry             Pork Sandwiches       BBQ Pork      </t>
  </si>
  <si>
    <t>1.5 ounces of drained tuna (for 3 to 5 year old)</t>
  </si>
  <si>
    <t>Tuna Noodle Casserole</t>
  </si>
  <si>
    <t>(6 oz.) cans</t>
  </si>
  <si>
    <r>
      <t xml:space="preserve">Tuna-canned </t>
    </r>
    <r>
      <rPr>
        <b/>
        <sz val="10"/>
        <color rgb="FF0000FF"/>
        <rFont val="Arial Narrow"/>
        <family val="2"/>
      </rPr>
      <t>chunk style</t>
    </r>
    <r>
      <rPr>
        <sz val="10"/>
        <color theme="1"/>
        <rFont val="Arial Narrow"/>
        <family val="2"/>
      </rPr>
      <t>, water packed</t>
    </r>
  </si>
  <si>
    <t>No.of cans</t>
  </si>
  <si>
    <t>can size</t>
  </si>
  <si>
    <t>size per serving</t>
  </si>
  <si>
    <t>oz. before drained</t>
  </si>
  <si>
    <t>Cheese-American, mozzarella, cheddar, Swissn, natural or process</t>
  </si>
  <si>
    <t>Tuna Salad,            Tuna Melts</t>
  </si>
  <si>
    <t>Grilled Cheese        Mac N Cheese        Cheese Toast          Quesadillas</t>
  </si>
  <si>
    <t>1.5 ounces of cheese (for 3 to 5 year old)</t>
  </si>
  <si>
    <t>1.5 ounces of cooked egg (approximately 3/4 of an egg for 3 to 5 year old)</t>
  </si>
  <si>
    <t xml:space="preserve">Scrambled Eggs      Quiche                      Egg Sandwich                         Hard-boiled eggs                       Frog in a Hole         </t>
  </si>
  <si>
    <t>Beans-black, canned</t>
  </si>
  <si>
    <t>3/8 cup of heated, drained beans (for 3 to 5 year old)</t>
  </si>
  <si>
    <t>cups</t>
  </si>
  <si>
    <t>quarts</t>
  </si>
  <si>
    <t>Soups                      Chili                         Rice N Beans            Bean/Pasta Salad</t>
  </si>
  <si>
    <t>Yogurt-fresh, plain or flavored, sweetened or unsweetened, commercially prepared (includes Greek Yogurt)</t>
  </si>
  <si>
    <t>3/4 cup ready-to-serve yogurt (for 3 to5 year old)</t>
  </si>
  <si>
    <t>Fruit Salad Plate      Yogurt Parfait</t>
  </si>
  <si>
    <t xml:space="preserve"> 1 quart (32 oz containers)</t>
  </si>
  <si>
    <t>Fluid oz.</t>
  </si>
  <si>
    <t>As Purchased, Fresh Meats uncooked, unless described otherwise</t>
  </si>
  <si>
    <t>Tuna cans calculattions</t>
  </si>
  <si>
    <t>servings</t>
  </si>
  <si>
    <r>
      <rPr>
        <b/>
        <sz val="10"/>
        <color rgb="FF0000FF"/>
        <rFont val="Arial Narrow"/>
        <family val="2"/>
      </rPr>
      <t>New Size</t>
    </r>
    <r>
      <rPr>
        <sz val="12"/>
        <color theme="1"/>
        <rFont val="Arial Narrow"/>
        <family val="2"/>
      </rPr>
      <t xml:space="preserve">  </t>
    </r>
    <r>
      <rPr>
        <sz val="9"/>
        <color theme="1"/>
        <rFont val="Arial Narrow"/>
        <family val="2"/>
      </rPr>
      <t xml:space="preserve">   6 cup , 3/4 quart container</t>
    </r>
  </si>
  <si>
    <t>Other</t>
  </si>
  <si>
    <t xml:space="preserve">Other </t>
  </si>
  <si>
    <r>
      <rPr>
        <b/>
        <sz val="10"/>
        <color rgb="FF0000FF"/>
        <rFont val="Arial Narrow"/>
        <family val="2"/>
      </rPr>
      <t>New size Yogurt Container 6 cups instead of a quart</t>
    </r>
    <r>
      <rPr>
        <sz val="10"/>
        <color theme="1"/>
        <rFont val="Arial Narrow"/>
        <family val="2"/>
      </rPr>
      <t xml:space="preserve">                                     Yogurt-fresh, plain or flavored, sweetened or unsweetened, commercially prepared (includes Greek Yogurt)</t>
    </r>
  </si>
  <si>
    <r>
      <t xml:space="preserve">Tuna -canned, </t>
    </r>
    <r>
      <rPr>
        <b/>
        <sz val="10"/>
        <color rgb="FF0000FF"/>
        <rFont val="Arial Narrow"/>
        <family val="2"/>
      </rPr>
      <t>flake style,</t>
    </r>
    <r>
      <rPr>
        <sz val="10"/>
        <color theme="1"/>
        <rFont val="Arial Narrow"/>
        <family val="2"/>
      </rPr>
      <t xml:space="preserve"> water packed</t>
    </r>
  </si>
  <si>
    <t>One Serving</t>
  </si>
  <si>
    <t>uncooked meat, etc.</t>
  </si>
  <si>
    <t>(3/4 egg = 3 tbsp)                            egg(s)</t>
  </si>
  <si>
    <t>Eggs-fresh, large                                 1 egg = 2 oz.(=1/4 C./4Tbsp.)                                     1 dozen = 24 oz.</t>
  </si>
  <si>
    <t>cooked weight</t>
  </si>
  <si>
    <r>
      <rPr>
        <sz val="8"/>
        <color theme="1"/>
        <rFont val="Arial Narrow"/>
        <family val="2"/>
      </rPr>
      <t xml:space="preserve">Uncooked </t>
    </r>
    <r>
      <rPr>
        <sz val="10"/>
        <color theme="1"/>
        <rFont val="Arial Narrow"/>
        <family val="2"/>
      </rPr>
      <t>Weight</t>
    </r>
  </si>
  <si>
    <t>(15.5 oz.) can size)  cans</t>
  </si>
  <si>
    <r>
      <t xml:space="preserve">same as </t>
    </r>
    <r>
      <rPr>
        <sz val="8"/>
        <color theme="1"/>
        <rFont val="Arial Narrow"/>
        <family val="2"/>
      </rPr>
      <t>Purchased</t>
    </r>
    <r>
      <rPr>
        <sz val="10"/>
        <color theme="1"/>
        <rFont val="Arial Narrow"/>
        <family val="2"/>
      </rPr>
      <t xml:space="preserve"> vol.</t>
    </r>
  </si>
  <si>
    <t>Same as total cups</t>
  </si>
  <si>
    <r>
      <t xml:space="preserve"> (32 oz. </t>
    </r>
    <r>
      <rPr>
        <b/>
        <sz val="8"/>
        <color theme="1"/>
        <rFont val="Arial Narrow"/>
        <family val="2"/>
      </rPr>
      <t>container)</t>
    </r>
    <r>
      <rPr>
        <b/>
        <sz val="10"/>
        <color theme="1"/>
        <rFont val="Arial Narrow"/>
        <family val="2"/>
      </rPr>
      <t xml:space="preserve">              quart </t>
    </r>
  </si>
  <si>
    <r>
      <rPr>
        <b/>
        <sz val="10"/>
        <color theme="1"/>
        <rFont val="Arial Narrow"/>
        <family val="2"/>
      </rPr>
      <t xml:space="preserve"> </t>
    </r>
    <r>
      <rPr>
        <b/>
        <sz val="10"/>
        <color rgb="FF0000FF"/>
        <rFont val="Arial Narrow"/>
        <family val="2"/>
      </rPr>
      <t>New Size</t>
    </r>
    <r>
      <rPr>
        <b/>
        <sz val="9"/>
        <color theme="1"/>
        <rFont val="Arial Narrow"/>
        <family val="2"/>
      </rPr>
      <t xml:space="preserve">    (24 oz. container)               3/4 of quart </t>
    </r>
  </si>
  <si>
    <t>Total in lbs.</t>
  </si>
  <si>
    <t>Total in oz.</t>
  </si>
  <si>
    <t>66-1/2 oz cans</t>
  </si>
  <si>
    <t>60 oz cans</t>
  </si>
  <si>
    <t xml:space="preserve">     For Tuna in larger can--also see Food Buying Guide p. 1-58</t>
  </si>
  <si>
    <t>12 oz. cans</t>
  </si>
  <si>
    <t xml:space="preserve">Tuna Fish below in larger cans </t>
  </si>
  <si>
    <t>Meat/Meat Alternate Portion Guide for Use in Recipes</t>
  </si>
  <si>
    <r>
      <t xml:space="preserve">Put serving quantitiy in </t>
    </r>
    <r>
      <rPr>
        <b/>
        <sz val="11"/>
        <color rgb="FF00B050"/>
        <rFont val="Arial Narrow"/>
        <family val="2"/>
      </rPr>
      <t>green cell</t>
    </r>
    <r>
      <rPr>
        <sz val="11"/>
        <color rgb="FF00B050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 auto-calculate for all foods listed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</si>
</sst>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FF"/>
      <name val="Arial Narrow"/>
      <family val="2"/>
    </font>
    <font>
      <b/>
      <sz val="11"/>
      <color rgb="FF0000FF"/>
      <name val="Arial Narrow"/>
      <family val="2"/>
    </font>
    <font>
      <b/>
      <sz val="10"/>
      <color rgb="FF0000FF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rgb="FFCC0000"/>
      <name val="Arial Narrow"/>
      <family val="2"/>
    </font>
    <font>
      <sz val="8"/>
      <color rgb="FFCC0000"/>
      <name val="Arial Narrow"/>
      <family val="2"/>
    </font>
    <font>
      <b/>
      <sz val="8"/>
      <color rgb="FFCC0000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B050"/>
      <name val="Arial Narrow"/>
      <family val="2"/>
    </font>
    <font>
      <b/>
      <sz val="11"/>
      <color rgb="FF00B05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2" fontId="2" fillId="4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/>
    <xf numFmtId="0" fontId="6" fillId="4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2" fontId="8" fillId="2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9" fillId="5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" fillId="7" borderId="0" xfId="0" applyFont="1" applyFill="1" applyBorder="1" applyAlignment="1">
      <alignment horizontal="center"/>
    </xf>
    <xf numFmtId="49" fontId="2" fillId="7" borderId="0" xfId="0" applyNumberFormat="1" applyFont="1" applyFill="1" applyBorder="1" applyAlignment="1">
      <alignment horizontal="center"/>
    </xf>
    <xf numFmtId="2" fontId="2" fillId="7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wrapText="1"/>
    </xf>
    <xf numFmtId="0" fontId="4" fillId="6" borderId="8" xfId="0" applyFont="1" applyFill="1" applyBorder="1" applyAlignment="1">
      <alignment horizontal="center" vertical="center" wrapText="1"/>
    </xf>
    <xf numFmtId="2" fontId="6" fillId="6" borderId="8" xfId="0" applyNumberFormat="1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/>
    <xf numFmtId="2" fontId="2" fillId="2" borderId="4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2" fillId="0" borderId="2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8" fillId="5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9900"/>
      <color rgb="FF0000FF"/>
      <color rgb="FFFFCC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workbookViewId="0">
      <selection activeCell="S6" sqref="S6"/>
    </sheetView>
  </sheetViews>
  <sheetFormatPr defaultColWidth="8.85546875" defaultRowHeight="16.5" x14ac:dyDescent="0.3"/>
  <cols>
    <col min="1" max="1" width="25.28515625" style="2" customWidth="1"/>
    <col min="2" max="2" width="14.140625" style="2" customWidth="1"/>
    <col min="3" max="3" width="13.28515625" style="2" customWidth="1"/>
    <col min="4" max="5" width="5.85546875" style="2" customWidth="1"/>
    <col min="6" max="6" width="6.7109375" style="2" customWidth="1"/>
    <col min="7" max="7" width="8" style="2" customWidth="1"/>
    <col min="8" max="8" width="6.5703125" style="2" customWidth="1"/>
    <col min="9" max="9" width="8.42578125" style="2" customWidth="1"/>
    <col min="10" max="10" width="5.7109375" style="2" customWidth="1"/>
    <col min="11" max="13" width="6.42578125" style="2" customWidth="1"/>
    <col min="14" max="14" width="7.42578125" style="2" customWidth="1"/>
    <col min="15" max="15" width="9.85546875" style="2" customWidth="1"/>
    <col min="16" max="18" width="8.140625" style="2" customWidth="1"/>
    <col min="19" max="19" width="11.85546875" style="2" customWidth="1"/>
    <col min="20" max="20" width="12.28515625" style="2" customWidth="1"/>
    <col min="21" max="16384" width="8.85546875" style="2"/>
  </cols>
  <sheetData>
    <row r="1" spans="1:20" ht="27.75" customHeight="1" x14ac:dyDescent="0.3"/>
    <row r="2" spans="1:20" ht="23.45" customHeight="1" x14ac:dyDescent="0.35">
      <c r="A2" s="1" t="s">
        <v>81</v>
      </c>
      <c r="B2" s="1"/>
      <c r="C2" s="1"/>
      <c r="D2" s="1"/>
      <c r="E2" s="1"/>
      <c r="G2" s="3"/>
      <c r="H2" s="88" t="s">
        <v>82</v>
      </c>
      <c r="J2" s="3"/>
      <c r="K2" s="3"/>
      <c r="L2" s="3"/>
      <c r="M2" s="3"/>
      <c r="N2" s="3"/>
      <c r="O2" s="3"/>
      <c r="P2" s="2" t="s">
        <v>80</v>
      </c>
    </row>
    <row r="3" spans="1:20" ht="14.25" customHeight="1" x14ac:dyDescent="0.3">
      <c r="A3" s="4"/>
      <c r="B3" s="4"/>
      <c r="C3" s="4"/>
      <c r="D3" s="4"/>
      <c r="E3" s="4"/>
      <c r="F3" s="5" t="s">
        <v>0</v>
      </c>
      <c r="J3" s="43" t="s">
        <v>1</v>
      </c>
      <c r="K3" s="42"/>
      <c r="L3" s="18"/>
      <c r="M3" s="18"/>
      <c r="N3" s="18"/>
      <c r="O3" s="18"/>
      <c r="P3" s="22"/>
      <c r="Q3" s="22"/>
      <c r="R3" s="22"/>
    </row>
    <row r="4" spans="1:20" ht="30.75" customHeight="1" x14ac:dyDescent="0.3">
      <c r="A4" s="6"/>
      <c r="B4" s="6"/>
      <c r="C4" s="54" t="s">
        <v>22</v>
      </c>
      <c r="D4" s="75" t="s">
        <v>67</v>
      </c>
      <c r="E4" s="78" t="s">
        <v>67</v>
      </c>
      <c r="F4" s="57" t="s">
        <v>63</v>
      </c>
      <c r="G4" s="52">
        <v>1</v>
      </c>
      <c r="H4" s="92" t="s">
        <v>64</v>
      </c>
      <c r="I4" s="93"/>
      <c r="J4" s="8">
        <v>25</v>
      </c>
      <c r="K4" s="89" t="s">
        <v>55</v>
      </c>
      <c r="L4" s="90"/>
      <c r="M4" s="90"/>
      <c r="N4" s="90"/>
      <c r="O4" s="91"/>
      <c r="P4" s="37"/>
      <c r="Q4" s="37"/>
      <c r="R4" s="37"/>
      <c r="S4" s="38"/>
    </row>
    <row r="5" spans="1:20" ht="27.6" customHeight="1" x14ac:dyDescent="0.3">
      <c r="A5" s="9" t="s">
        <v>6</v>
      </c>
      <c r="B5" s="53" t="s">
        <v>8</v>
      </c>
      <c r="C5" s="55" t="s">
        <v>7</v>
      </c>
      <c r="D5" s="76" t="s">
        <v>75</v>
      </c>
      <c r="E5" s="79" t="s">
        <v>74</v>
      </c>
      <c r="F5" s="58" t="s">
        <v>68</v>
      </c>
      <c r="G5" s="10" t="s">
        <v>3</v>
      </c>
      <c r="H5" s="11" t="s">
        <v>4</v>
      </c>
      <c r="I5" s="12" t="s">
        <v>5</v>
      </c>
      <c r="J5" s="13" t="s">
        <v>2</v>
      </c>
      <c r="K5" s="10" t="s">
        <v>3</v>
      </c>
      <c r="L5" s="10" t="s">
        <v>13</v>
      </c>
      <c r="M5" s="10" t="s">
        <v>20</v>
      </c>
      <c r="N5" s="11" t="s">
        <v>4</v>
      </c>
      <c r="O5" s="12" t="s">
        <v>5</v>
      </c>
      <c r="P5" s="23"/>
      <c r="Q5" s="23"/>
      <c r="R5" s="23"/>
    </row>
    <row r="6" spans="1:20" ht="56.25" customHeight="1" x14ac:dyDescent="0.3">
      <c r="A6" s="27" t="s">
        <v>9</v>
      </c>
      <c r="B6" s="27" t="s">
        <v>16</v>
      </c>
      <c r="C6" s="56" t="s">
        <v>10</v>
      </c>
      <c r="D6" s="77">
        <f>1.5*J4</f>
        <v>37.5</v>
      </c>
      <c r="E6" s="80">
        <f>D6/16</f>
        <v>2.34375</v>
      </c>
      <c r="F6" s="59">
        <v>2.0499999999999998</v>
      </c>
      <c r="G6" s="7" t="s">
        <v>11</v>
      </c>
      <c r="H6" s="7"/>
      <c r="I6" s="14"/>
      <c r="J6" s="15">
        <f>F6/G4*J4</f>
        <v>51.249999999999993</v>
      </c>
      <c r="K6" s="16" t="str">
        <f>G6</f>
        <v>oz</v>
      </c>
      <c r="L6" s="44">
        <f>(J6/16)</f>
        <v>3.2031249999999996</v>
      </c>
      <c r="M6" s="45" t="s">
        <v>12</v>
      </c>
      <c r="N6" s="17">
        <f>H6/G4*J4</f>
        <v>0</v>
      </c>
      <c r="O6" s="16">
        <f t="shared" ref="O6:O19" si="0">I6</f>
        <v>0</v>
      </c>
    </row>
    <row r="7" spans="1:20" ht="57" customHeight="1" x14ac:dyDescent="0.3">
      <c r="A7" s="27" t="s">
        <v>14</v>
      </c>
      <c r="B7" s="27" t="s">
        <v>17</v>
      </c>
      <c r="C7" s="56" t="s">
        <v>15</v>
      </c>
      <c r="D7" s="77">
        <f>1.5*J4</f>
        <v>37.5</v>
      </c>
      <c r="E7" s="80">
        <f t="shared" ref="E7:E13" si="1">D7/16</f>
        <v>2.34375</v>
      </c>
      <c r="F7" s="59">
        <v>2.0299999999999998</v>
      </c>
      <c r="G7" s="7" t="s">
        <v>11</v>
      </c>
      <c r="H7" s="7"/>
      <c r="I7" s="14"/>
      <c r="J7" s="15">
        <f>F7/G4*J4</f>
        <v>50.749999999999993</v>
      </c>
      <c r="K7" s="16" t="str">
        <f t="shared" ref="K7:K19" si="2">G7</f>
        <v>oz</v>
      </c>
      <c r="L7" s="44">
        <f t="shared" ref="L7:L19" si="3">(J7/16)</f>
        <v>3.1718749999999996</v>
      </c>
      <c r="M7" s="45" t="s">
        <v>12</v>
      </c>
      <c r="N7" s="17">
        <f>H7/G4*J4</f>
        <v>0</v>
      </c>
      <c r="O7" s="16">
        <f t="shared" si="0"/>
        <v>0</v>
      </c>
    </row>
    <row r="8" spans="1:20" ht="54.75" customHeight="1" x14ac:dyDescent="0.3">
      <c r="A8" s="27" t="s">
        <v>18</v>
      </c>
      <c r="B8" s="27" t="s">
        <v>23</v>
      </c>
      <c r="C8" s="56" t="s">
        <v>26</v>
      </c>
      <c r="D8" s="77">
        <f>1.5*J4</f>
        <v>37.5</v>
      </c>
      <c r="E8" s="80">
        <f t="shared" si="1"/>
        <v>2.34375</v>
      </c>
      <c r="F8" s="59">
        <v>2.46</v>
      </c>
      <c r="G8" s="7" t="s">
        <v>21</v>
      </c>
      <c r="H8" s="7"/>
      <c r="I8" s="14"/>
      <c r="J8" s="15">
        <f>F8/G4*J4</f>
        <v>61.5</v>
      </c>
      <c r="K8" s="16" t="str">
        <f t="shared" si="2"/>
        <v>oz.</v>
      </c>
      <c r="L8" s="44">
        <f t="shared" si="3"/>
        <v>3.84375</v>
      </c>
      <c r="M8" s="45" t="s">
        <v>12</v>
      </c>
      <c r="N8" s="17">
        <f>H8/G4*J4</f>
        <v>0</v>
      </c>
      <c r="O8" s="16">
        <f t="shared" si="0"/>
        <v>0</v>
      </c>
    </row>
    <row r="9" spans="1:20" ht="56.25" customHeight="1" x14ac:dyDescent="0.3">
      <c r="A9" s="27" t="s">
        <v>24</v>
      </c>
      <c r="B9" s="27" t="s">
        <v>27</v>
      </c>
      <c r="C9" s="56" t="s">
        <v>25</v>
      </c>
      <c r="D9" s="77">
        <f>1.5*J4</f>
        <v>37.5</v>
      </c>
      <c r="E9" s="80">
        <f t="shared" si="1"/>
        <v>2.34375</v>
      </c>
      <c r="F9" s="59">
        <v>2.14</v>
      </c>
      <c r="G9" s="7" t="s">
        <v>21</v>
      </c>
      <c r="H9" s="7"/>
      <c r="I9" s="14"/>
      <c r="J9" s="15">
        <f>F9/G4*J4</f>
        <v>53.5</v>
      </c>
      <c r="K9" s="16" t="str">
        <f t="shared" si="2"/>
        <v>oz.</v>
      </c>
      <c r="L9" s="44">
        <f t="shared" si="3"/>
        <v>3.34375</v>
      </c>
      <c r="M9" s="45" t="s">
        <v>12</v>
      </c>
      <c r="N9" s="17">
        <f>H9/G4*J4</f>
        <v>0</v>
      </c>
      <c r="O9" s="16">
        <f t="shared" si="0"/>
        <v>0</v>
      </c>
    </row>
    <row r="10" spans="1:20" s="20" customFormat="1" ht="54.75" customHeight="1" x14ac:dyDescent="0.3">
      <c r="A10" s="27" t="s">
        <v>28</v>
      </c>
      <c r="B10" s="27" t="s">
        <v>30</v>
      </c>
      <c r="C10" s="56" t="s">
        <v>29</v>
      </c>
      <c r="D10" s="77">
        <f>1.5*J4</f>
        <v>37.5</v>
      </c>
      <c r="E10" s="80">
        <f t="shared" si="1"/>
        <v>2.34375</v>
      </c>
      <c r="F10" s="60">
        <v>2.14</v>
      </c>
      <c r="G10" s="26" t="s">
        <v>21</v>
      </c>
      <c r="H10" s="26"/>
      <c r="I10" s="28"/>
      <c r="J10" s="29">
        <f>F10/G4*J4</f>
        <v>53.5</v>
      </c>
      <c r="K10" s="30" t="str">
        <f t="shared" si="2"/>
        <v>oz.</v>
      </c>
      <c r="L10" s="46">
        <f t="shared" si="3"/>
        <v>3.34375</v>
      </c>
      <c r="M10" s="47" t="s">
        <v>12</v>
      </c>
      <c r="N10" s="31">
        <f>H10/G4*J4</f>
        <v>0</v>
      </c>
      <c r="O10" s="30">
        <f t="shared" si="0"/>
        <v>0</v>
      </c>
      <c r="P10" s="34" t="s">
        <v>78</v>
      </c>
      <c r="S10" s="2"/>
      <c r="T10" s="2"/>
    </row>
    <row r="11" spans="1:20" ht="44.25" customHeight="1" x14ac:dyDescent="0.3">
      <c r="A11" s="27" t="s">
        <v>34</v>
      </c>
      <c r="B11" s="27" t="s">
        <v>32</v>
      </c>
      <c r="C11" s="56" t="s">
        <v>31</v>
      </c>
      <c r="D11" s="77">
        <f>1.5*J4</f>
        <v>37.5</v>
      </c>
      <c r="E11" s="80">
        <f t="shared" si="1"/>
        <v>2.34375</v>
      </c>
      <c r="F11" s="59">
        <v>1.66</v>
      </c>
      <c r="G11" s="10" t="s">
        <v>38</v>
      </c>
      <c r="H11" s="7">
        <v>0.29399999999999998</v>
      </c>
      <c r="I11" s="28" t="s">
        <v>33</v>
      </c>
      <c r="J11" s="15">
        <f>F11/G4*J4</f>
        <v>41.5</v>
      </c>
      <c r="K11" s="32" t="str">
        <f t="shared" si="2"/>
        <v>oz. before drained</v>
      </c>
      <c r="L11" s="25">
        <f t="shared" si="3"/>
        <v>2.59375</v>
      </c>
      <c r="M11" s="24" t="s">
        <v>12</v>
      </c>
      <c r="N11" s="48">
        <f>H11/G4*J4</f>
        <v>7.35</v>
      </c>
      <c r="O11" s="74" t="str">
        <f t="shared" si="0"/>
        <v>(6 oz.) cans</v>
      </c>
      <c r="P11" s="25">
        <f>F11*J4/7</f>
        <v>5.9285714285714288</v>
      </c>
      <c r="Q11" s="86" t="s">
        <v>79</v>
      </c>
      <c r="R11" s="85">
        <f>F11*J4/34.1</f>
        <v>1.217008797653959</v>
      </c>
      <c r="S11" s="83" t="s">
        <v>76</v>
      </c>
      <c r="T11" s="82"/>
    </row>
    <row r="12" spans="1:20" ht="45.75" customHeight="1" x14ac:dyDescent="0.3">
      <c r="A12" s="27" t="s">
        <v>62</v>
      </c>
      <c r="B12" s="27" t="s">
        <v>40</v>
      </c>
      <c r="C12" s="56" t="s">
        <v>31</v>
      </c>
      <c r="D12" s="77">
        <f>1.5*J4</f>
        <v>37.5</v>
      </c>
      <c r="E12" s="80">
        <f t="shared" si="1"/>
        <v>2.34375</v>
      </c>
      <c r="F12" s="59">
        <v>1.66</v>
      </c>
      <c r="G12" s="10" t="s">
        <v>38</v>
      </c>
      <c r="H12" s="7">
        <v>0.27700000000000002</v>
      </c>
      <c r="I12" s="28" t="s">
        <v>33</v>
      </c>
      <c r="J12" s="15">
        <f>F12/G4*J4</f>
        <v>41.5</v>
      </c>
      <c r="K12" s="32" t="str">
        <f t="shared" si="2"/>
        <v>oz. before drained</v>
      </c>
      <c r="L12" s="25">
        <f t="shared" si="3"/>
        <v>2.59375</v>
      </c>
      <c r="M12" s="24" t="s">
        <v>12</v>
      </c>
      <c r="N12" s="48">
        <f>H12/G4*J4</f>
        <v>6.9250000000000007</v>
      </c>
      <c r="O12" s="74" t="str">
        <f t="shared" si="0"/>
        <v>(6 oz.) cans</v>
      </c>
      <c r="P12" s="84"/>
      <c r="Q12" s="86"/>
      <c r="R12" s="85">
        <f>F12*J4/36.6</f>
        <v>1.1338797814207651</v>
      </c>
      <c r="S12" s="83" t="s">
        <v>77</v>
      </c>
      <c r="T12" s="35"/>
    </row>
    <row r="13" spans="1:20" ht="52.5" customHeight="1" x14ac:dyDescent="0.3">
      <c r="A13" s="27" t="s">
        <v>39</v>
      </c>
      <c r="B13" s="27" t="s">
        <v>41</v>
      </c>
      <c r="C13" s="56" t="s">
        <v>42</v>
      </c>
      <c r="D13" s="77">
        <f>1.5*J4</f>
        <v>37.5</v>
      </c>
      <c r="E13" s="80">
        <f t="shared" si="1"/>
        <v>2.34375</v>
      </c>
      <c r="F13" s="59">
        <v>1.5</v>
      </c>
      <c r="G13" s="7" t="s">
        <v>21</v>
      </c>
      <c r="H13" s="7"/>
      <c r="I13" s="28"/>
      <c r="J13" s="15">
        <f>F13/G4*J4</f>
        <v>37.5</v>
      </c>
      <c r="K13" s="16" t="str">
        <f t="shared" si="2"/>
        <v>oz.</v>
      </c>
      <c r="L13" s="44">
        <f t="shared" si="3"/>
        <v>2.34375</v>
      </c>
      <c r="M13" s="45" t="s">
        <v>12</v>
      </c>
      <c r="N13" s="17">
        <f>H13/G4*J4</f>
        <v>0</v>
      </c>
      <c r="O13" s="16">
        <f t="shared" si="0"/>
        <v>0</v>
      </c>
    </row>
    <row r="14" spans="1:20" ht="70.5" customHeight="1" x14ac:dyDescent="0.3">
      <c r="A14" s="27" t="s">
        <v>66</v>
      </c>
      <c r="B14" s="27" t="s">
        <v>44</v>
      </c>
      <c r="C14" s="56" t="s">
        <v>43</v>
      </c>
      <c r="D14" s="77" t="s">
        <v>70</v>
      </c>
      <c r="E14" s="81" t="s">
        <v>70</v>
      </c>
      <c r="F14" s="59">
        <v>1.5</v>
      </c>
      <c r="G14" s="7" t="s">
        <v>21</v>
      </c>
      <c r="H14" s="7">
        <v>0.75</v>
      </c>
      <c r="I14" s="28" t="s">
        <v>65</v>
      </c>
      <c r="J14" s="15">
        <f>F14/G4*J4</f>
        <v>37.5</v>
      </c>
      <c r="K14" s="16" t="str">
        <f t="shared" si="2"/>
        <v>oz.</v>
      </c>
      <c r="L14" s="25">
        <f t="shared" si="3"/>
        <v>2.34375</v>
      </c>
      <c r="M14" s="24" t="s">
        <v>12</v>
      </c>
      <c r="N14" s="48">
        <f>H14/G4*J4</f>
        <v>18.75</v>
      </c>
      <c r="O14" s="50" t="str">
        <f t="shared" si="0"/>
        <v>(3/4 egg = 3 tbsp)                            egg(s)</v>
      </c>
    </row>
    <row r="15" spans="1:20" ht="52.5" customHeight="1" x14ac:dyDescent="0.3">
      <c r="A15" s="27" t="s">
        <v>45</v>
      </c>
      <c r="B15" s="27" t="s">
        <v>49</v>
      </c>
      <c r="C15" s="56" t="s">
        <v>46</v>
      </c>
      <c r="D15" s="77" t="s">
        <v>71</v>
      </c>
      <c r="E15" s="81" t="s">
        <v>70</v>
      </c>
      <c r="F15" s="59">
        <v>0.375</v>
      </c>
      <c r="G15" s="7" t="s">
        <v>47</v>
      </c>
      <c r="H15" s="7">
        <v>0.254</v>
      </c>
      <c r="I15" s="28" t="s">
        <v>69</v>
      </c>
      <c r="J15" s="15">
        <f>F15/G4*J4</f>
        <v>9.375</v>
      </c>
      <c r="K15" s="16" t="s">
        <v>47</v>
      </c>
      <c r="L15" s="25">
        <f>(J15/4)</f>
        <v>2.34375</v>
      </c>
      <c r="M15" s="24" t="s">
        <v>48</v>
      </c>
      <c r="N15" s="17">
        <f>H15/G4*J4</f>
        <v>6.35</v>
      </c>
      <c r="O15" s="30" t="str">
        <f t="shared" si="0"/>
        <v>(15.5 oz.) can size)  cans</v>
      </c>
    </row>
    <row r="16" spans="1:20" ht="54" customHeight="1" x14ac:dyDescent="0.3">
      <c r="A16" s="27" t="s">
        <v>50</v>
      </c>
      <c r="B16" s="27" t="s">
        <v>52</v>
      </c>
      <c r="C16" s="56" t="s">
        <v>51</v>
      </c>
      <c r="D16" s="77" t="s">
        <v>70</v>
      </c>
      <c r="E16" s="81" t="s">
        <v>70</v>
      </c>
      <c r="F16" s="59">
        <v>0.75</v>
      </c>
      <c r="G16" s="7" t="s">
        <v>47</v>
      </c>
      <c r="H16" s="7"/>
      <c r="I16" s="33" t="s">
        <v>53</v>
      </c>
      <c r="J16" s="51">
        <f>F16/G4*J4</f>
        <v>18.75</v>
      </c>
      <c r="K16" s="49" t="str">
        <f t="shared" si="2"/>
        <v>cups</v>
      </c>
      <c r="L16" s="25">
        <v>150</v>
      </c>
      <c r="M16" s="39" t="s">
        <v>54</v>
      </c>
      <c r="N16" s="44">
        <f>(J16/4)</f>
        <v>4.6875</v>
      </c>
      <c r="O16" s="40" t="s">
        <v>72</v>
      </c>
    </row>
    <row r="17" spans="1:15" ht="80.25" customHeight="1" x14ac:dyDescent="0.3">
      <c r="A17" s="27" t="s">
        <v>61</v>
      </c>
      <c r="B17" s="27" t="s">
        <v>52</v>
      </c>
      <c r="C17" s="56" t="s">
        <v>51</v>
      </c>
      <c r="D17" s="77" t="s">
        <v>70</v>
      </c>
      <c r="E17" s="81" t="s">
        <v>70</v>
      </c>
      <c r="F17" s="59">
        <v>0.75</v>
      </c>
      <c r="G17" s="7" t="s">
        <v>47</v>
      </c>
      <c r="H17" s="7"/>
      <c r="I17" s="12" t="s">
        <v>58</v>
      </c>
      <c r="J17" s="51">
        <f>F17/G4*J4</f>
        <v>18.75</v>
      </c>
      <c r="K17" s="49" t="str">
        <f t="shared" si="2"/>
        <v>cups</v>
      </c>
      <c r="L17" s="25">
        <v>150</v>
      </c>
      <c r="M17" s="39" t="s">
        <v>54</v>
      </c>
      <c r="N17" s="48">
        <f>(J17/3)</f>
        <v>6.25</v>
      </c>
      <c r="O17" s="41" t="s">
        <v>73</v>
      </c>
    </row>
    <row r="18" spans="1:15" ht="42.75" customHeight="1" x14ac:dyDescent="0.3">
      <c r="A18" s="27" t="s">
        <v>59</v>
      </c>
      <c r="B18" s="27"/>
      <c r="C18" s="56" t="s">
        <v>19</v>
      </c>
      <c r="D18" s="77">
        <f>1.5*J4</f>
        <v>37.5</v>
      </c>
      <c r="E18" s="80">
        <f t="shared" ref="E18:E19" si="4">D18/16</f>
        <v>2.34375</v>
      </c>
      <c r="F18" s="59"/>
      <c r="G18" s="7" t="s">
        <v>21</v>
      </c>
      <c r="H18" s="7"/>
      <c r="I18" s="14"/>
      <c r="J18" s="15">
        <f>F18/G4*J4</f>
        <v>0</v>
      </c>
      <c r="K18" s="16" t="str">
        <f t="shared" si="2"/>
        <v>oz.</v>
      </c>
      <c r="L18" s="25">
        <f t="shared" si="3"/>
        <v>0</v>
      </c>
      <c r="M18" s="24" t="s">
        <v>12</v>
      </c>
      <c r="N18" s="17">
        <f>H18/G4*J4</f>
        <v>0</v>
      </c>
      <c r="O18" s="16">
        <f t="shared" si="0"/>
        <v>0</v>
      </c>
    </row>
    <row r="19" spans="1:15" ht="42.75" customHeight="1" x14ac:dyDescent="0.3">
      <c r="A19" s="27" t="s">
        <v>60</v>
      </c>
      <c r="B19" s="27"/>
      <c r="C19" s="56" t="s">
        <v>19</v>
      </c>
      <c r="D19" s="77">
        <f>1.5*J4</f>
        <v>37.5</v>
      </c>
      <c r="E19" s="81">
        <f t="shared" si="4"/>
        <v>2.34375</v>
      </c>
      <c r="F19" s="59"/>
      <c r="G19" s="7" t="s">
        <v>21</v>
      </c>
      <c r="H19" s="7"/>
      <c r="I19" s="14"/>
      <c r="J19" s="15">
        <f>F19/G4*J4</f>
        <v>0</v>
      </c>
      <c r="K19" s="16" t="str">
        <f t="shared" si="2"/>
        <v>oz.</v>
      </c>
      <c r="L19" s="25">
        <f t="shared" si="3"/>
        <v>0</v>
      </c>
      <c r="M19" s="24" t="s">
        <v>12</v>
      </c>
      <c r="N19" s="17">
        <f>H19/G4*J4</f>
        <v>0</v>
      </c>
      <c r="O19" s="16">
        <f t="shared" si="0"/>
        <v>0</v>
      </c>
    </row>
    <row r="20" spans="1:15" ht="37.5" customHeight="1" x14ac:dyDescent="0.3">
      <c r="A20" s="61"/>
      <c r="B20" s="61"/>
      <c r="C20" s="62"/>
      <c r="D20" s="69"/>
      <c r="E20" s="69"/>
      <c r="F20" s="63"/>
      <c r="G20" s="63"/>
      <c r="H20" s="67"/>
      <c r="I20" s="63"/>
      <c r="J20" s="70"/>
      <c r="K20" s="71"/>
      <c r="L20" s="72"/>
      <c r="M20" s="72"/>
      <c r="N20" s="70"/>
      <c r="O20" s="71"/>
    </row>
    <row r="21" spans="1:15" ht="31.5" customHeight="1" x14ac:dyDescent="0.3">
      <c r="A21" s="68"/>
      <c r="B21" s="62"/>
      <c r="C21" s="62"/>
      <c r="D21" s="68"/>
      <c r="E21" s="68"/>
      <c r="F21" s="63"/>
      <c r="G21" s="63"/>
      <c r="H21" s="87"/>
      <c r="I21" s="73"/>
      <c r="J21" s="64"/>
      <c r="K21" s="65"/>
      <c r="L21" s="66"/>
      <c r="M21" s="66"/>
      <c r="N21" s="64"/>
      <c r="O21" s="65"/>
    </row>
    <row r="22" spans="1:15" ht="46.5" customHeight="1" x14ac:dyDescent="0.3">
      <c r="A22" s="61"/>
      <c r="B22" s="61"/>
      <c r="C22" s="62"/>
      <c r="D22" s="62"/>
      <c r="E22" s="62"/>
      <c r="F22" s="63"/>
      <c r="G22" s="63"/>
      <c r="H22" s="63"/>
      <c r="I22" s="63"/>
      <c r="J22" s="64"/>
      <c r="K22" s="65"/>
      <c r="L22" s="66"/>
      <c r="M22" s="66"/>
      <c r="N22" s="64"/>
      <c r="O22" s="65"/>
    </row>
    <row r="23" spans="1:15" ht="37.5" customHeight="1" x14ac:dyDescent="0.3">
      <c r="A23" s="61"/>
      <c r="B23" s="61"/>
      <c r="C23" s="62"/>
      <c r="D23" s="69"/>
      <c r="E23" s="69"/>
      <c r="F23" s="63"/>
      <c r="G23" s="63"/>
      <c r="H23" s="67"/>
      <c r="I23" s="63"/>
      <c r="J23" s="70"/>
      <c r="K23" s="71"/>
      <c r="L23" s="72"/>
      <c r="M23" s="72"/>
      <c r="N23" s="70"/>
      <c r="O23" s="71"/>
    </row>
    <row r="24" spans="1:15" ht="31.5" customHeight="1" x14ac:dyDescent="0.3">
      <c r="A24" s="68"/>
      <c r="B24" s="62"/>
      <c r="C24" s="62"/>
      <c r="D24" s="68"/>
      <c r="E24" s="68"/>
      <c r="F24" s="63"/>
      <c r="G24" s="63"/>
      <c r="H24" s="87"/>
      <c r="I24" s="73"/>
      <c r="J24" s="64"/>
      <c r="K24" s="65"/>
      <c r="L24" s="66"/>
      <c r="M24" s="66"/>
      <c r="N24" s="64"/>
      <c r="O24" s="65"/>
    </row>
  </sheetData>
  <mergeCells count="2">
    <mergeCell ref="K4:O4"/>
    <mergeCell ref="H4:I4"/>
  </mergeCells>
  <pageMargins left="0.4" right="0.2" top="0.25" bottom="0.25" header="0.3" footer="0.3"/>
  <pageSetup scale="7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workbookViewId="0">
      <selection activeCell="M25" sqref="M25"/>
    </sheetView>
  </sheetViews>
  <sheetFormatPr defaultRowHeight="15" x14ac:dyDescent="0.25"/>
  <sheetData>
    <row r="3" spans="1:7" ht="16.5" x14ac:dyDescent="0.3">
      <c r="A3" s="2" t="s">
        <v>56</v>
      </c>
      <c r="B3" s="2"/>
      <c r="C3" s="2"/>
      <c r="D3" s="2"/>
      <c r="E3" s="2"/>
      <c r="F3" s="2"/>
      <c r="G3" s="2"/>
    </row>
    <row r="4" spans="1:7" ht="16.5" x14ac:dyDescent="0.3">
      <c r="A4" s="20"/>
      <c r="B4" s="21" t="s">
        <v>35</v>
      </c>
      <c r="C4" s="20" t="s">
        <v>36</v>
      </c>
      <c r="D4" s="35" t="s">
        <v>21</v>
      </c>
      <c r="E4" s="20" t="s">
        <v>57</v>
      </c>
      <c r="F4" s="34" t="s">
        <v>37</v>
      </c>
      <c r="G4" s="34"/>
    </row>
    <row r="5" spans="1:7" ht="16.5" x14ac:dyDescent="0.3">
      <c r="A5" s="2"/>
      <c r="B5" s="34">
        <v>7.35</v>
      </c>
      <c r="C5" s="19">
        <v>6</v>
      </c>
      <c r="D5" s="36">
        <f>B5*C5</f>
        <v>44.099999999999994</v>
      </c>
      <c r="E5" s="19">
        <v>25</v>
      </c>
      <c r="F5" s="34">
        <f>D5/E5</f>
        <v>1.7639999999999998</v>
      </c>
      <c r="G5" s="34"/>
    </row>
    <row r="6" spans="1:7" ht="16.5" x14ac:dyDescent="0.3">
      <c r="A6" s="2"/>
      <c r="B6" s="34">
        <v>14.71</v>
      </c>
      <c r="C6" s="19">
        <v>6</v>
      </c>
      <c r="D6" s="36">
        <f t="shared" ref="D6:D8" si="0">B6*C6</f>
        <v>88.26</v>
      </c>
      <c r="E6" s="19">
        <v>50</v>
      </c>
      <c r="F6" s="34">
        <f>D6/E6</f>
        <v>1.7652000000000001</v>
      </c>
      <c r="G6" s="34"/>
    </row>
    <row r="7" spans="1:7" ht="16.5" x14ac:dyDescent="0.3">
      <c r="A7" s="2"/>
      <c r="B7" s="34">
        <v>6.94</v>
      </c>
      <c r="C7" s="19">
        <v>6</v>
      </c>
      <c r="D7" s="36">
        <f t="shared" si="0"/>
        <v>41.64</v>
      </c>
      <c r="E7" s="19">
        <v>25</v>
      </c>
      <c r="F7" s="34">
        <f t="shared" ref="F7:F8" si="1">D7/E7</f>
        <v>1.6656</v>
      </c>
      <c r="G7" s="34"/>
    </row>
    <row r="8" spans="1:7" ht="16.5" x14ac:dyDescent="0.3">
      <c r="A8" s="2"/>
      <c r="B8" s="34">
        <v>13.89</v>
      </c>
      <c r="C8" s="19">
        <v>6</v>
      </c>
      <c r="D8" s="36">
        <f t="shared" si="0"/>
        <v>83.34</v>
      </c>
      <c r="E8" s="19">
        <v>50</v>
      </c>
      <c r="F8" s="34">
        <f t="shared" si="1"/>
        <v>1.6668000000000001</v>
      </c>
      <c r="G8" s="34"/>
    </row>
    <row r="9" spans="1:7" ht="16.5" x14ac:dyDescent="0.3">
      <c r="A9" s="2"/>
      <c r="B9" s="2"/>
      <c r="C9" s="2"/>
      <c r="D9" s="2"/>
      <c r="E9" s="2"/>
      <c r="F9" s="2"/>
      <c r="G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 servings</vt:lpstr>
      <vt:lpstr>some calcuations</vt:lpstr>
      <vt:lpstr>Sheet2</vt:lpstr>
      <vt:lpstr>Sheet3</vt:lpstr>
    </vt:vector>
  </TitlesOfParts>
  <Company>Snohomish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Tina</dc:creator>
  <cp:lastModifiedBy>State of Washington</cp:lastModifiedBy>
  <cp:lastPrinted>2015-12-04T18:59:41Z</cp:lastPrinted>
  <dcterms:created xsi:type="dcterms:W3CDTF">2015-03-16T20:58:51Z</dcterms:created>
  <dcterms:modified xsi:type="dcterms:W3CDTF">2018-10-15T15:03:00Z</dcterms:modified>
</cp:coreProperties>
</file>